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g.loc\Company\DEP-RD\Merkblätter\MB 2015_2016_2017_2018_2019_2020\Epidemie Pandemie\Corona Restart\Kurzarbeit\Abrechnung\"/>
    </mc:Choice>
  </mc:AlternateContent>
  <bookViews>
    <workbookView xWindow="0" yWindow="0" windowWidth="28800" windowHeight="11970"/>
  </bookViews>
  <sheets>
    <sheet name="Tabelle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C24" i="1" l="1"/>
  <c r="G16" i="1" l="1"/>
  <c r="G17" i="1" l="1"/>
  <c r="G18" i="1" s="1"/>
  <c r="J13" i="1" l="1"/>
  <c r="G11" i="1"/>
  <c r="G21" i="1" s="1"/>
  <c r="J12" i="1" l="1"/>
  <c r="G24" i="1" s="1"/>
  <c r="G25" i="1" s="1"/>
  <c r="J15" i="1" l="1"/>
  <c r="G22" i="1" l="1"/>
  <c r="G33" i="1"/>
</calcChain>
</file>

<file path=xl/sharedStrings.xml><?xml version="1.0" encoding="utf-8"?>
<sst xmlns="http://schemas.openxmlformats.org/spreadsheetml/2006/main" count="40" uniqueCount="28">
  <si>
    <t>Abrechnungszeitraum</t>
  </si>
  <si>
    <t>von</t>
  </si>
  <si>
    <t>bis</t>
  </si>
  <si>
    <t>Normalarbeitszeit im Betrieb bei 100%</t>
  </si>
  <si>
    <t>Std.</t>
  </si>
  <si>
    <r>
      <t xml:space="preserve"> </t>
    </r>
    <r>
      <rPr>
        <sz val="8"/>
        <color theme="1"/>
        <rFont val="Wingdings"/>
        <charset val="2"/>
      </rPr>
      <t>ç</t>
    </r>
    <r>
      <rPr>
        <sz val="8"/>
        <color theme="1"/>
        <rFont val="Arial"/>
        <family val="2"/>
      </rPr>
      <t xml:space="preserve"> wählen</t>
    </r>
  </si>
  <si>
    <t>Effektiv geleistete Stunden</t>
  </si>
  <si>
    <t>./.</t>
  </si>
  <si>
    <t>Tg</t>
  </si>
  <si>
    <t>Wirtschaftlich bedingte Ausfallstunden</t>
  </si>
  <si>
    <t>Anzahl Werktage gemäss SECO</t>
  </si>
  <si>
    <r>
      <t xml:space="preserve"> </t>
    </r>
    <r>
      <rPr>
        <sz val="8"/>
        <color rgb="FFFF0000"/>
        <rFont val="Wingdings"/>
        <charset val="2"/>
      </rPr>
      <t>ç</t>
    </r>
    <r>
      <rPr>
        <sz val="8"/>
        <color rgb="FFFF0000"/>
        <rFont val="Arial"/>
        <family val="2"/>
      </rPr>
      <t xml:space="preserve">    in SECO Formular</t>
    </r>
  </si>
  <si>
    <t>Beschäftigungsgrad</t>
  </si>
  <si>
    <t>Wöchentliche Normalarbeitszeit bei 100% Beschäftigung</t>
  </si>
  <si>
    <r>
      <t xml:space="preserve"> </t>
    </r>
    <r>
      <rPr>
        <sz val="8"/>
        <rFont val="Wingdings"/>
        <charset val="2"/>
      </rPr>
      <t xml:space="preserve">ç </t>
    </r>
    <r>
      <rPr>
        <sz val="8"/>
        <rFont val="Arial"/>
        <family val="2"/>
      </rPr>
      <t xml:space="preserve"> bitte wählen</t>
    </r>
  </si>
  <si>
    <r>
      <t xml:space="preserve"> </t>
    </r>
    <r>
      <rPr>
        <sz val="8"/>
        <rFont val="Wingdings"/>
        <charset val="2"/>
      </rPr>
      <t>ç</t>
    </r>
    <r>
      <rPr>
        <sz val="8"/>
        <rFont val="Arial"/>
        <family val="2"/>
      </rPr>
      <t xml:space="preserve">    bitte ausfüllen</t>
    </r>
  </si>
  <si>
    <t>Summe wirtschaftlich bedingter Ausfallstunden</t>
  </si>
  <si>
    <t xml:space="preserve">Wöchentliche Normalarbeitszeit bei 100% Beschäftigung </t>
  </si>
  <si>
    <t>Berechnungshilfe für SECO-Formular Antrag auf Abrechnung von Kurzarbeit</t>
  </si>
  <si>
    <t>Durchschnittlicher Beschäftigungsgrad in %</t>
  </si>
  <si>
    <t>Ferienbezug gemäss L-GAV</t>
  </si>
  <si>
    <t>Bezogene Feiertage gemäss L-GAV</t>
  </si>
  <si>
    <t>Krank/Unfall gemäss L-GAV</t>
  </si>
  <si>
    <t>Durchschnittliche Stunden pro Monat</t>
  </si>
  <si>
    <t>Das vereinbarte Pensum bleibt unverändert in jeder Abrechnung</t>
  </si>
  <si>
    <t>Arbeitnehmer auf Abruf/Stundenlohn ohne fixes Pensum</t>
  </si>
  <si>
    <t>Nein</t>
  </si>
  <si>
    <t xml:space="preserve">L-GAV Sollstunden gemäss vereinbartem Pensum oder Durchschnittspensum bei Arbeitnehmern auf Abruf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</si>
</sst>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0" tint="-4.9989318521683403E-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Wingdings"/>
      <charset val="2"/>
    </font>
    <font>
      <sz val="8"/>
      <color rgb="FFFF0000"/>
      <name val="Arial"/>
      <family val="2"/>
    </font>
    <font>
      <sz val="8"/>
      <color rgb="FFFF0000"/>
      <name val="Wingdings"/>
      <charset val="2"/>
    </font>
    <font>
      <sz val="8"/>
      <name val="Arial"/>
      <family val="2"/>
    </font>
    <font>
      <sz val="8"/>
      <name val="Wingdings"/>
      <charset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6" fillId="2" borderId="0" xfId="0" applyFont="1" applyFill="1" applyProtection="1">
      <protection hidden="1"/>
    </xf>
    <xf numFmtId="2" fontId="6" fillId="2" borderId="0" xfId="0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4" fontId="6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2" fontId="0" fillId="2" borderId="3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4" fontId="6" fillId="3" borderId="0" xfId="0" applyNumberFormat="1" applyFont="1" applyFill="1" applyAlignment="1" applyProtection="1">
      <protection hidden="1"/>
    </xf>
    <xf numFmtId="0" fontId="0" fillId="2" borderId="0" xfId="0" applyFill="1" applyBorder="1" applyAlignment="1" applyProtection="1">
      <alignment horizontal="left" vertical="center"/>
      <protection locked="0"/>
    </xf>
    <xf numFmtId="0" fontId="15" fillId="3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14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1" xfId="0" applyFill="1" applyBorder="1" applyProtection="1">
      <protection hidden="1"/>
    </xf>
    <xf numFmtId="164" fontId="0" fillId="2" borderId="0" xfId="0" applyNumberFormat="1" applyFill="1" applyProtection="1"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13" fillId="2" borderId="0" xfId="0" applyFont="1" applyFill="1" applyProtection="1">
      <protection hidden="1"/>
    </xf>
    <xf numFmtId="9" fontId="0" fillId="2" borderId="0" xfId="0" applyNumberFormat="1" applyFill="1" applyProtection="1"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10" xfId="0" applyFill="1" applyBorder="1" applyProtection="1">
      <protection hidden="1"/>
    </xf>
    <xf numFmtId="0" fontId="0" fillId="3" borderId="9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164" fontId="1" fillId="4" borderId="0" xfId="0" applyNumberFormat="1" applyFont="1" applyFill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1" fillId="3" borderId="0" xfId="0" applyNumberFormat="1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2" fontId="0" fillId="3" borderId="0" xfId="0" applyNumberFormat="1" applyFill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2" fontId="2" fillId="3" borderId="0" xfId="0" applyNumberFormat="1" applyFon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vertical="center" wrapText="1"/>
      <protection hidden="1"/>
    </xf>
    <xf numFmtId="2" fontId="0" fillId="3" borderId="2" xfId="0" applyNumberFormat="1" applyFill="1" applyBorder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0" fillId="3" borderId="5" xfId="0" applyFill="1" applyBorder="1" applyProtection="1"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2" fontId="1" fillId="4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39</xdr:row>
          <xdr:rowOff>95250</xdr:rowOff>
        </xdr:from>
        <xdr:to>
          <xdr:col>9</xdr:col>
          <xdr:colOff>95250</xdr:colOff>
          <xdr:row>41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 löschen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lfsrechner%20fuer%20die%20Berechnung%20der%20Wochenarbeitsstund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Hilfsrechner fuer die Berechnun"/>
    </sheetNames>
    <definedNames>
      <definedName name="Eingabe_Löschen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topLeftCell="A4" workbookViewId="0">
      <selection activeCell="G32" sqref="G32"/>
    </sheetView>
  </sheetViews>
  <sheetFormatPr baseColWidth="10" defaultRowHeight="12.75" zeroHeight="1" x14ac:dyDescent="0.2"/>
  <cols>
    <col min="1" max="2" width="11.42578125" style="2"/>
    <col min="3" max="3" width="53" style="2" bestFit="1" customWidth="1"/>
    <col min="4" max="4" width="4.28515625" style="2" customWidth="1"/>
    <col min="5" max="5" width="4.42578125" style="2" bestFit="1" customWidth="1"/>
    <col min="6" max="6" width="5.5703125" style="2" customWidth="1"/>
    <col min="7" max="8" width="11.42578125" style="2"/>
    <col min="9" max="9" width="20.7109375" style="2" customWidth="1"/>
    <col min="10" max="12" width="11.42578125" style="2" hidden="1" customWidth="1"/>
    <col min="13" max="13" width="8.5703125" style="2" hidden="1" customWidth="1"/>
    <col min="14" max="17" width="11.42578125" style="1" hidden="1" customWidth="1"/>
    <col min="18" max="16384" width="11.42578125" style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">
      <c r="A3" s="1"/>
      <c r="B3" s="18"/>
      <c r="C3" s="18"/>
      <c r="D3" s="18"/>
      <c r="E3" s="18"/>
      <c r="F3" s="18"/>
      <c r="G3" s="18"/>
      <c r="H3" s="18"/>
      <c r="I3" s="18"/>
      <c r="J3" s="1"/>
      <c r="K3" s="1"/>
      <c r="L3" s="1"/>
      <c r="M3" s="1"/>
    </row>
    <row r="4" spans="1:15" ht="23.25" customHeight="1" x14ac:dyDescent="0.25">
      <c r="A4" s="1"/>
      <c r="B4" s="18"/>
      <c r="C4" s="19" t="s">
        <v>18</v>
      </c>
      <c r="D4" s="20"/>
      <c r="E4" s="18"/>
      <c r="F4" s="18"/>
      <c r="G4" s="18"/>
      <c r="H4" s="16"/>
      <c r="I4" s="16"/>
      <c r="J4" s="3"/>
      <c r="K4" s="3"/>
      <c r="L4" s="3"/>
      <c r="M4" s="3"/>
    </row>
    <row r="5" spans="1:15" ht="27" customHeight="1" x14ac:dyDescent="0.2">
      <c r="A5" s="1"/>
      <c r="B5" s="18">
        <v>1</v>
      </c>
      <c r="C5" s="21" t="s">
        <v>12</v>
      </c>
      <c r="D5" s="20"/>
      <c r="E5" s="18"/>
      <c r="F5" s="18"/>
      <c r="G5" s="18"/>
      <c r="H5" s="16"/>
      <c r="I5" s="16"/>
      <c r="J5" s="3"/>
      <c r="K5" s="3"/>
      <c r="L5" s="3"/>
      <c r="M5" s="3"/>
    </row>
    <row r="6" spans="1:15" ht="17.25" customHeight="1" x14ac:dyDescent="0.2">
      <c r="A6" s="1"/>
      <c r="B6" s="18">
        <v>2</v>
      </c>
      <c r="C6" s="21" t="s">
        <v>17</v>
      </c>
      <c r="D6" s="20"/>
      <c r="E6" s="18"/>
      <c r="F6" s="18"/>
      <c r="G6" s="18"/>
      <c r="H6" s="16"/>
      <c r="I6" s="16"/>
      <c r="J6" s="3"/>
      <c r="K6" s="3"/>
      <c r="L6" s="3"/>
      <c r="M6" s="3"/>
    </row>
    <row r="7" spans="1:15" ht="17.25" customHeight="1" x14ac:dyDescent="0.2">
      <c r="A7" s="1"/>
      <c r="B7" s="18">
        <v>3</v>
      </c>
      <c r="C7" s="21" t="s">
        <v>16</v>
      </c>
      <c r="D7" s="18"/>
      <c r="E7" s="18"/>
      <c r="F7" s="18"/>
      <c r="G7" s="18"/>
      <c r="H7" s="16"/>
      <c r="I7" s="16"/>
      <c r="J7" s="3"/>
      <c r="K7" s="3"/>
      <c r="L7" s="3"/>
      <c r="M7" s="3"/>
    </row>
    <row r="8" spans="1:15" ht="17.25" customHeight="1" x14ac:dyDescent="0.2">
      <c r="A8" s="1"/>
      <c r="B8" s="18"/>
      <c r="C8" s="18"/>
      <c r="D8" s="18"/>
      <c r="E8" s="18"/>
      <c r="F8" s="18"/>
      <c r="G8" s="18"/>
      <c r="H8" s="16"/>
      <c r="I8" s="16"/>
      <c r="J8" s="3"/>
      <c r="K8" s="3"/>
      <c r="L8" s="3"/>
      <c r="M8" s="3"/>
    </row>
    <row r="9" spans="1:15" ht="13.5" thickBot="1" x14ac:dyDescent="0.25">
      <c r="A9" s="1"/>
      <c r="B9" s="18"/>
      <c r="C9" s="18"/>
      <c r="D9" s="18"/>
      <c r="E9" s="18"/>
      <c r="F9" s="18"/>
      <c r="G9" s="18"/>
      <c r="H9" s="16"/>
      <c r="I9" s="16"/>
      <c r="J9" s="3"/>
      <c r="K9" s="3"/>
      <c r="L9" s="3"/>
      <c r="M9" s="3"/>
    </row>
    <row r="10" spans="1:15" ht="18" customHeight="1" thickBot="1" x14ac:dyDescent="0.25">
      <c r="A10" s="1"/>
      <c r="B10" s="18"/>
      <c r="C10" s="18" t="s">
        <v>0</v>
      </c>
      <c r="D10" s="18"/>
      <c r="E10" s="18" t="s">
        <v>1</v>
      </c>
      <c r="F10" s="22"/>
      <c r="G10" s="6">
        <v>44197</v>
      </c>
      <c r="H10" s="61" t="s">
        <v>15</v>
      </c>
      <c r="I10" s="61"/>
      <c r="J10" s="3"/>
      <c r="K10" s="3"/>
      <c r="L10" s="3"/>
      <c r="M10" s="3"/>
      <c r="N10" s="23"/>
    </row>
    <row r="11" spans="1:15" ht="18" customHeight="1" x14ac:dyDescent="0.2">
      <c r="A11" s="1"/>
      <c r="B11" s="18"/>
      <c r="C11" s="24"/>
      <c r="D11" s="24"/>
      <c r="E11" s="18" t="s">
        <v>2</v>
      </c>
      <c r="F11" s="18"/>
      <c r="G11" s="13">
        <f>DATE(YEAR(G10),MONTH(G10)+1,1)-1</f>
        <v>44227</v>
      </c>
      <c r="H11" s="25"/>
      <c r="I11" s="25"/>
      <c r="J11" s="3"/>
      <c r="K11" s="3"/>
      <c r="L11" s="3"/>
      <c r="M11" s="3"/>
    </row>
    <row r="12" spans="1:15" ht="18" customHeight="1" thickBot="1" x14ac:dyDescent="0.25">
      <c r="A12" s="1"/>
      <c r="B12" s="18"/>
      <c r="C12" s="18"/>
      <c r="D12" s="18"/>
      <c r="E12" s="18"/>
      <c r="F12" s="18"/>
      <c r="G12" s="18"/>
      <c r="H12" s="25"/>
      <c r="I12" s="25"/>
      <c r="J12" s="26">
        <f>DATEDIF(G10-1,G11,"D")</f>
        <v>31</v>
      </c>
      <c r="K12" s="3"/>
      <c r="L12" s="3"/>
      <c r="M12" s="27"/>
    </row>
    <row r="13" spans="1:15" ht="18" customHeight="1" thickBot="1" x14ac:dyDescent="0.25">
      <c r="A13" s="1"/>
      <c r="B13" s="18"/>
      <c r="C13" s="28" t="s">
        <v>3</v>
      </c>
      <c r="D13" s="18"/>
      <c r="E13" s="18" t="s">
        <v>4</v>
      </c>
      <c r="F13" s="22"/>
      <c r="G13" s="7">
        <v>42</v>
      </c>
      <c r="H13" s="62" t="s">
        <v>14</v>
      </c>
      <c r="I13" s="61"/>
      <c r="J13" s="3">
        <f>IF(G13=42,182,IF(G13=43.5,189,195))</f>
        <v>182</v>
      </c>
      <c r="K13" s="3"/>
      <c r="L13" s="3"/>
      <c r="M13" s="29"/>
      <c r="N13" s="30"/>
      <c r="O13" s="23"/>
    </row>
    <row r="14" spans="1:15" ht="18" customHeight="1" thickBot="1" x14ac:dyDescent="0.25">
      <c r="A14" s="1"/>
      <c r="B14" s="18"/>
      <c r="C14" s="18"/>
      <c r="D14" s="18"/>
      <c r="E14" s="18"/>
      <c r="F14" s="18"/>
      <c r="G14" s="31"/>
      <c r="H14" s="25"/>
      <c r="I14" s="25"/>
      <c r="J14" s="3"/>
      <c r="K14" s="3"/>
      <c r="L14" s="3"/>
      <c r="M14" s="3"/>
      <c r="O14" s="23"/>
    </row>
    <row r="15" spans="1:15" ht="18" customHeight="1" thickBot="1" x14ac:dyDescent="0.25">
      <c r="A15" s="1"/>
      <c r="B15" s="18"/>
      <c r="C15" s="14" t="s">
        <v>23</v>
      </c>
      <c r="D15" s="32"/>
      <c r="E15" s="63" t="s">
        <v>5</v>
      </c>
      <c r="F15" s="64"/>
      <c r="G15" s="8">
        <v>0</v>
      </c>
      <c r="H15" s="62" t="s">
        <v>15</v>
      </c>
      <c r="I15" s="61"/>
      <c r="J15" s="3">
        <f>J12/7*G13</f>
        <v>186</v>
      </c>
      <c r="K15" s="3"/>
      <c r="L15" s="3" t="s">
        <v>24</v>
      </c>
      <c r="M15" s="3"/>
    </row>
    <row r="16" spans="1:15" ht="16.5" customHeight="1" thickBot="1" x14ac:dyDescent="0.25">
      <c r="A16" s="1"/>
      <c r="B16" s="18"/>
      <c r="C16" s="33" t="s">
        <v>25</v>
      </c>
      <c r="D16" s="34"/>
      <c r="E16" s="17" t="s">
        <v>26</v>
      </c>
      <c r="F16" s="32"/>
      <c r="G16" s="15" t="str">
        <f>IF(AND(E16="Ja", C15&lt;&gt;"Durchschnittliche Stunden pro Monat"),"Bitte durchschnittliche Stunden pro Monat angeben.","")</f>
        <v/>
      </c>
      <c r="H16" s="35"/>
      <c r="I16" s="35"/>
      <c r="J16" s="3"/>
      <c r="K16" s="3"/>
      <c r="L16" s="3"/>
      <c r="M16" s="3"/>
      <c r="N16" s="23"/>
      <c r="O16" s="23"/>
    </row>
    <row r="17" spans="1:15" ht="18" customHeight="1" x14ac:dyDescent="0.2">
      <c r="A17" s="1"/>
      <c r="B17" s="18"/>
      <c r="C17" s="36"/>
      <c r="D17" s="18"/>
      <c r="E17" s="18"/>
      <c r="F17" s="18"/>
      <c r="G17" s="5">
        <f>IF(C15="Durchschnittliche Stunden pro Monat",1,IF(C15="Vereinbarte Stunden pro Woche",2,"3"))</f>
        <v>1</v>
      </c>
      <c r="H17" s="35"/>
      <c r="I17" s="35"/>
      <c r="J17" s="3"/>
      <c r="K17" s="3"/>
      <c r="L17" s="3"/>
      <c r="M17" s="3"/>
      <c r="N17" s="23"/>
      <c r="O17" s="23"/>
    </row>
    <row r="18" spans="1:15" ht="18" customHeight="1" x14ac:dyDescent="0.2">
      <c r="A18" s="1"/>
      <c r="B18" s="37">
        <v>1</v>
      </c>
      <c r="C18" s="38" t="s">
        <v>19</v>
      </c>
      <c r="D18" s="28"/>
      <c r="E18" s="28"/>
      <c r="F18" s="28"/>
      <c r="G18" s="39">
        <f>IF(G17=1,100/J13*G15,IF(G17=2,100/G13*G15,G15))</f>
        <v>0</v>
      </c>
      <c r="H18" s="60" t="s">
        <v>11</v>
      </c>
      <c r="I18" s="60"/>
      <c r="J18" s="40"/>
      <c r="K18" s="3"/>
      <c r="L18" s="3"/>
      <c r="M18" s="3"/>
    </row>
    <row r="19" spans="1:15" ht="16.5" customHeight="1" x14ac:dyDescent="0.2">
      <c r="A19" s="1"/>
      <c r="B19" s="37"/>
      <c r="C19" s="25"/>
      <c r="D19" s="28"/>
      <c r="E19" s="28"/>
      <c r="F19" s="28"/>
      <c r="G19" s="41"/>
      <c r="H19" s="42"/>
      <c r="I19" s="42"/>
      <c r="J19" s="4"/>
      <c r="K19" s="3"/>
      <c r="L19" s="3"/>
      <c r="M19" s="3"/>
    </row>
    <row r="20" spans="1:15" ht="8.25" customHeight="1" x14ac:dyDescent="0.2">
      <c r="A20" s="1"/>
      <c r="B20" s="18"/>
      <c r="C20" s="28"/>
      <c r="D20" s="28"/>
      <c r="E20" s="28"/>
      <c r="F20" s="28"/>
      <c r="G20" s="28"/>
      <c r="H20" s="25"/>
      <c r="I20" s="25"/>
      <c r="J20" s="4"/>
      <c r="K20" s="3"/>
      <c r="L20" s="3"/>
      <c r="M20" s="3"/>
    </row>
    <row r="21" spans="1:15" ht="18" customHeight="1" x14ac:dyDescent="0.2">
      <c r="A21" s="1"/>
      <c r="B21" s="18"/>
      <c r="C21" s="28" t="s">
        <v>10</v>
      </c>
      <c r="D21" s="28"/>
      <c r="E21" s="28"/>
      <c r="F21" s="28"/>
      <c r="G21" s="28">
        <f>NETWORKDAYS(G10,G11)</f>
        <v>21</v>
      </c>
      <c r="H21" s="25"/>
      <c r="I21" s="25"/>
      <c r="J21" s="4"/>
      <c r="K21" s="3"/>
      <c r="L21" s="3"/>
      <c r="M21" s="3"/>
    </row>
    <row r="22" spans="1:15" ht="18" customHeight="1" x14ac:dyDescent="0.2">
      <c r="A22" s="1"/>
      <c r="B22" s="37">
        <v>2</v>
      </c>
      <c r="C22" s="38" t="s">
        <v>13</v>
      </c>
      <c r="D22" s="43"/>
      <c r="E22" s="28"/>
      <c r="F22" s="28"/>
      <c r="G22" s="39">
        <f>ROUND(G24/G21*5,3)</f>
        <v>44.286000000000001</v>
      </c>
      <c r="H22" s="60" t="s">
        <v>11</v>
      </c>
      <c r="I22" s="60"/>
      <c r="J22" s="4"/>
      <c r="K22" s="3"/>
      <c r="L22" s="3"/>
      <c r="M22" s="3"/>
    </row>
    <row r="23" spans="1:15" ht="18" customHeight="1" x14ac:dyDescent="0.2">
      <c r="A23" s="1"/>
      <c r="B23" s="37"/>
      <c r="C23" s="44"/>
      <c r="D23" s="43"/>
      <c r="E23" s="28"/>
      <c r="F23" s="28"/>
      <c r="G23" s="41"/>
      <c r="H23" s="42"/>
      <c r="I23" s="42"/>
      <c r="J23" s="4"/>
      <c r="K23" s="3"/>
      <c r="L23" s="3"/>
      <c r="M23" s="3"/>
    </row>
    <row r="24" spans="1:15" ht="18" customHeight="1" x14ac:dyDescent="0.2">
      <c r="A24" s="1"/>
      <c r="B24" s="18"/>
      <c r="C24" s="28" t="str">
        <f>IF(E16="Ja","Durchschnittliche Sollstunden pro Monat bei 100%","L-GAV Sollstunden bei 100%")</f>
        <v>L-GAV Sollstunden bei 100%</v>
      </c>
      <c r="D24" s="28"/>
      <c r="E24" s="28"/>
      <c r="F24" s="28"/>
      <c r="G24" s="45">
        <f>IF(E16="Ja",J13,ROUND(J12/7*G13,2))</f>
        <v>186</v>
      </c>
      <c r="H24" s="46"/>
      <c r="I24" s="46"/>
      <c r="J24" s="3"/>
      <c r="K24" s="3"/>
      <c r="L24" s="3"/>
      <c r="M24" s="3"/>
    </row>
    <row r="25" spans="1:15" ht="26.25" customHeight="1" x14ac:dyDescent="0.2">
      <c r="A25" s="1"/>
      <c r="B25" s="18"/>
      <c r="C25" s="65" t="s">
        <v>27</v>
      </c>
      <c r="D25" s="65"/>
      <c r="E25" s="65"/>
      <c r="F25" s="47"/>
      <c r="G25" s="48">
        <f>ROUND(G24/100*G18,2)</f>
        <v>0</v>
      </c>
      <c r="H25" s="46"/>
      <c r="I25" s="46"/>
      <c r="J25" s="3"/>
      <c r="K25" s="3"/>
      <c r="L25" s="3"/>
      <c r="M25" s="3"/>
    </row>
    <row r="26" spans="1:15" ht="6" customHeight="1" thickBot="1" x14ac:dyDescent="0.25">
      <c r="A26" s="1"/>
      <c r="B26" s="18"/>
      <c r="C26" s="49"/>
      <c r="D26" s="49"/>
      <c r="E26" s="28"/>
      <c r="F26" s="28"/>
      <c r="G26" s="50"/>
      <c r="H26" s="46"/>
      <c r="I26" s="46"/>
      <c r="J26" s="3"/>
      <c r="K26" s="3"/>
      <c r="L26" s="3"/>
      <c r="M26" s="3"/>
    </row>
    <row r="27" spans="1:15" ht="18" customHeight="1" thickBot="1" x14ac:dyDescent="0.25">
      <c r="A27" s="1"/>
      <c r="B27" s="18"/>
      <c r="C27" s="28" t="s">
        <v>6</v>
      </c>
      <c r="D27" s="28"/>
      <c r="E27" s="51"/>
      <c r="F27" s="37" t="s">
        <v>7</v>
      </c>
      <c r="G27" s="9">
        <v>0</v>
      </c>
      <c r="H27" s="62" t="s">
        <v>15</v>
      </c>
      <c r="I27" s="61"/>
      <c r="J27" s="3"/>
      <c r="K27" s="3"/>
      <c r="L27" s="3"/>
      <c r="M27" s="3"/>
    </row>
    <row r="28" spans="1:15" ht="9" customHeight="1" thickBot="1" x14ac:dyDescent="0.25">
      <c r="A28" s="1"/>
      <c r="B28" s="18"/>
      <c r="C28" s="18"/>
      <c r="D28" s="18"/>
      <c r="E28" s="18"/>
      <c r="F28" s="18"/>
      <c r="G28" s="52"/>
      <c r="H28" s="35"/>
      <c r="I28" s="35"/>
      <c r="J28" s="3"/>
      <c r="K28" s="3"/>
      <c r="L28" s="3"/>
      <c r="M28" s="3"/>
    </row>
    <row r="29" spans="1:15" ht="18" customHeight="1" thickBot="1" x14ac:dyDescent="0.25">
      <c r="A29" s="1"/>
      <c r="B29" s="18"/>
      <c r="C29" s="28" t="s">
        <v>20</v>
      </c>
      <c r="D29" s="28" t="s">
        <v>8</v>
      </c>
      <c r="E29" s="10">
        <v>0</v>
      </c>
      <c r="F29" s="53" t="s">
        <v>7</v>
      </c>
      <c r="G29" s="54">
        <f>ROUND(G13/7/100*G18*E29,2)</f>
        <v>0</v>
      </c>
      <c r="H29" s="55" t="s">
        <v>4</v>
      </c>
      <c r="I29" s="35"/>
      <c r="J29" s="3"/>
      <c r="K29" s="3"/>
      <c r="L29" s="3"/>
      <c r="M29" s="3"/>
    </row>
    <row r="30" spans="1:15" ht="18" customHeight="1" thickBot="1" x14ac:dyDescent="0.25">
      <c r="A30" s="1"/>
      <c r="B30" s="18"/>
      <c r="C30" s="28" t="s">
        <v>21</v>
      </c>
      <c r="D30" s="56" t="s">
        <v>8</v>
      </c>
      <c r="E30" s="11">
        <v>0</v>
      </c>
      <c r="F30" s="53" t="s">
        <v>7</v>
      </c>
      <c r="G30" s="54">
        <f>ROUND(G13/5/100*G18*E30,2)</f>
        <v>0</v>
      </c>
      <c r="H30" s="55" t="s">
        <v>4</v>
      </c>
      <c r="I30" s="35"/>
      <c r="J30" s="3"/>
      <c r="K30" s="3"/>
      <c r="L30" s="3"/>
      <c r="M30" s="3"/>
    </row>
    <row r="31" spans="1:15" ht="18" customHeight="1" thickBot="1" x14ac:dyDescent="0.25">
      <c r="A31" s="1"/>
      <c r="B31" s="18"/>
      <c r="C31" s="28" t="s">
        <v>22</v>
      </c>
      <c r="D31" s="28" t="s">
        <v>8</v>
      </c>
      <c r="E31" s="12">
        <v>0</v>
      </c>
      <c r="F31" s="53" t="s">
        <v>7</v>
      </c>
      <c r="G31" s="54">
        <f>ROUND(G13/7*G18/100*E31,2)</f>
        <v>0</v>
      </c>
      <c r="H31" s="55" t="s">
        <v>4</v>
      </c>
      <c r="I31" s="35"/>
      <c r="J31" s="3"/>
      <c r="K31" s="3"/>
      <c r="L31" s="3"/>
      <c r="M31" s="3"/>
    </row>
    <row r="32" spans="1:15" ht="18" customHeight="1" x14ac:dyDescent="0.2">
      <c r="A32" s="1"/>
      <c r="B32" s="18"/>
      <c r="C32" s="18"/>
      <c r="D32" s="18"/>
      <c r="E32" s="57"/>
      <c r="F32" s="57"/>
      <c r="G32" s="18"/>
      <c r="H32" s="35"/>
      <c r="I32" s="35"/>
      <c r="J32" s="3"/>
      <c r="K32" s="3"/>
      <c r="L32" s="3"/>
      <c r="M32" s="3"/>
    </row>
    <row r="33" spans="1:13" ht="18" customHeight="1" x14ac:dyDescent="0.2">
      <c r="A33" s="1"/>
      <c r="B33" s="37">
        <v>3</v>
      </c>
      <c r="C33" s="38" t="s">
        <v>9</v>
      </c>
      <c r="D33" s="43"/>
      <c r="E33" s="28"/>
      <c r="F33" s="28"/>
      <c r="G33" s="58">
        <f>G25-G27-G29-G30-G31</f>
        <v>0</v>
      </c>
      <c r="H33" s="60" t="s">
        <v>11</v>
      </c>
      <c r="I33" s="60"/>
      <c r="J33" s="3"/>
      <c r="K33" s="3"/>
      <c r="L33" s="3"/>
      <c r="M33" s="3"/>
    </row>
    <row r="34" spans="1:13" ht="10.5" customHeight="1" x14ac:dyDescent="0.2">
      <c r="A34" s="1"/>
      <c r="B34" s="18"/>
      <c r="C34" s="44"/>
      <c r="D34" s="43"/>
      <c r="E34" s="28"/>
      <c r="F34" s="28"/>
      <c r="G34" s="59"/>
      <c r="H34" s="35"/>
      <c r="I34" s="35"/>
      <c r="J34" s="3"/>
      <c r="K34" s="3"/>
      <c r="L34" s="3"/>
      <c r="M34" s="3"/>
    </row>
    <row r="35" spans="1:13" ht="13.5" customHeight="1" x14ac:dyDescent="0.2">
      <c r="A35" s="1"/>
      <c r="B35" s="18"/>
      <c r="C35" s="28"/>
      <c r="D35" s="28"/>
      <c r="E35" s="28"/>
      <c r="F35" s="28"/>
      <c r="G35" s="28"/>
      <c r="H35" s="25"/>
      <c r="I35" s="25"/>
      <c r="J35" s="3"/>
      <c r="K35" s="3"/>
      <c r="L35" s="3"/>
      <c r="M35" s="3"/>
    </row>
    <row r="36" spans="1:13" ht="18" customHeight="1" x14ac:dyDescent="0.2">
      <c r="A36" s="1"/>
      <c r="B36" s="37"/>
      <c r="C36" s="44"/>
      <c r="D36" s="43"/>
      <c r="E36" s="28"/>
      <c r="F36" s="28"/>
      <c r="G36" s="41"/>
      <c r="H36" s="60"/>
      <c r="I36" s="60"/>
      <c r="J36" s="3"/>
      <c r="K36" s="3"/>
      <c r="L36" s="3"/>
      <c r="M36" s="3"/>
    </row>
    <row r="37" spans="1:13" x14ac:dyDescent="0.2">
      <c r="A37" s="1"/>
      <c r="B37" s="18"/>
      <c r="C37" s="18"/>
      <c r="D37" s="18"/>
      <c r="E37" s="18"/>
      <c r="F37" s="18"/>
      <c r="G37" s="18"/>
      <c r="H37" s="16"/>
      <c r="I37" s="16"/>
      <c r="J37" s="3"/>
      <c r="K37" s="3"/>
      <c r="L37" s="3"/>
      <c r="M37" s="3"/>
    </row>
    <row r="38" spans="1:13" hidden="1" x14ac:dyDescent="0.2">
      <c r="A38" s="1"/>
      <c r="B38" s="1"/>
      <c r="C38" s="1"/>
      <c r="D38" s="1"/>
      <c r="E38" s="1"/>
      <c r="F38" s="1"/>
      <c r="G38" s="1"/>
      <c r="H38" s="3"/>
      <c r="I38" s="3"/>
      <c r="J38" s="3"/>
      <c r="K38" s="3"/>
      <c r="L38" s="3"/>
      <c r="M38" s="3"/>
    </row>
    <row r="39" spans="1:13" hidden="1" x14ac:dyDescent="0.2">
      <c r="A39" s="1"/>
      <c r="B39" s="1"/>
      <c r="C39" s="1"/>
      <c r="D39" s="1"/>
      <c r="E39" s="1"/>
      <c r="F39" s="1"/>
      <c r="G39" s="1"/>
      <c r="H39" s="3"/>
      <c r="I39" s="3"/>
      <c r="J39" s="3"/>
      <c r="K39" s="3"/>
      <c r="L39" s="3"/>
      <c r="M39" s="3"/>
    </row>
    <row r="40" spans="1:13" hidden="1" x14ac:dyDescent="0.2">
      <c r="A40" s="1"/>
      <c r="B40" s="1"/>
      <c r="C40" s="1"/>
      <c r="D40" s="1"/>
      <c r="E40" s="1"/>
      <c r="F40" s="1"/>
      <c r="G40" s="1"/>
      <c r="H40" s="3"/>
      <c r="I40" s="3"/>
      <c r="J40" s="3"/>
      <c r="K40" s="3"/>
      <c r="L40" s="3"/>
      <c r="M40" s="3"/>
    </row>
    <row r="41" spans="1:13" hidden="1" x14ac:dyDescent="0.2">
      <c r="A41" s="1"/>
      <c r="B41" s="1"/>
      <c r="C41" s="1"/>
      <c r="D41" s="1"/>
      <c r="E41" s="1"/>
      <c r="F41" s="1"/>
      <c r="G41" s="1"/>
      <c r="H41" s="3"/>
      <c r="I41" s="3"/>
      <c r="J41" s="3"/>
      <c r="K41" s="3"/>
      <c r="L41" s="3"/>
      <c r="M41" s="3"/>
    </row>
    <row r="42" spans="1:13" hidden="1" x14ac:dyDescent="0.2">
      <c r="A42" s="1"/>
      <c r="B42" s="1"/>
      <c r="C42" s="1"/>
      <c r="D42" s="1"/>
      <c r="E42" s="1"/>
      <c r="F42" s="1"/>
      <c r="G42" s="1"/>
      <c r="H42" s="3"/>
      <c r="I42" s="3"/>
      <c r="J42" s="3"/>
      <c r="K42" s="3"/>
      <c r="L42" s="3"/>
      <c r="M42" s="3"/>
    </row>
    <row r="43" spans="1:13" hidden="1" x14ac:dyDescent="0.2">
      <c r="A43" s="1"/>
      <c r="B43" s="1"/>
      <c r="H43" s="3"/>
      <c r="I43" s="3"/>
      <c r="J43" s="3"/>
      <c r="K43" s="3"/>
      <c r="L43" s="3"/>
      <c r="M43" s="3"/>
    </row>
    <row r="44" spans="1:13" hidden="1" x14ac:dyDescent="0.2">
      <c r="A44" s="1"/>
      <c r="B44" s="1"/>
      <c r="C44" s="1"/>
      <c r="D44" s="1"/>
      <c r="E44" s="1"/>
      <c r="F44" s="1"/>
      <c r="G44" s="1"/>
      <c r="H44" s="3"/>
      <c r="I44" s="3"/>
      <c r="J44" s="3"/>
      <c r="K44" s="3"/>
      <c r="L44" s="3"/>
      <c r="M44" s="3"/>
    </row>
    <row r="45" spans="1:13" hidden="1" x14ac:dyDescent="0.2">
      <c r="A45" s="1"/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</row>
    <row r="46" spans="1:13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idden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idden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idden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idden="1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idden="1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idden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idden="1" x14ac:dyDescent="0.2">
      <c r="K53" s="1"/>
      <c r="L53" s="1"/>
      <c r="M53" s="1"/>
    </row>
    <row r="54" spans="1:13" hidden="1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heetProtection algorithmName="SHA-512" hashValue="bUYDec705N657AqZrqWgLf07kYsdVnOJAIfX8Sk0/QSucOOGstizlsClOEu+pgnQNp4G4TgBsOh0QbFYv836/A==" saltValue="6jNxIRv4gqh0iT4NABDkpQ==" spinCount="100000" sheet="1" objects="1" scenarios="1"/>
  <mergeCells count="10">
    <mergeCell ref="E15:F15"/>
    <mergeCell ref="H15:I15"/>
    <mergeCell ref="C25:E25"/>
    <mergeCell ref="H27:I27"/>
    <mergeCell ref="H33:I33"/>
    <mergeCell ref="H36:I36"/>
    <mergeCell ref="H10:I10"/>
    <mergeCell ref="H18:I18"/>
    <mergeCell ref="H22:I22"/>
    <mergeCell ref="H13:I13"/>
  </mergeCells>
  <dataValidations count="3">
    <dataValidation type="list" allowBlank="1" showInputMessage="1" showErrorMessage="1" sqref="C15">
      <formula1>"Vereinbartes Pensum in %,Durchschnittliche Stunden pro Monat,Vereinbarte Stunden pro Woche"</formula1>
    </dataValidation>
    <dataValidation type="list" allowBlank="1" showInputMessage="1" showErrorMessage="1" sqref="G13">
      <formula1>"42,43.5,45"</formula1>
    </dataValidation>
    <dataValidation type="list" allowBlank="1" showInputMessage="1" showErrorMessage="1" sqref="E16">
      <formula1>"Ja, Nein"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Eingabe_Löschen">
                <anchor moveWithCells="1" sizeWithCells="1">
                  <from>
                    <xdr:col>7</xdr:col>
                    <xdr:colOff>257175</xdr:colOff>
                    <xdr:row>39</xdr:row>
                    <xdr:rowOff>95250</xdr:rowOff>
                  </from>
                  <to>
                    <xdr:col>9</xdr:col>
                    <xdr:colOff>95250</xdr:colOff>
                    <xdr:row>41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2021-02-02T10:37:40Z</dcterms:created>
  <dcterms:modified xsi:type="dcterms:W3CDTF">2021-02-23T16:33:43Z</dcterms:modified>
</cp:coreProperties>
</file>